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5601"/>
  <workbookPr filterPrivacy="1" defaultThemeVersion="124226"/>
  <xr:revisionPtr revIDLastSave="0" documentId="8_{11042FE2-53E5-4B1D-8E0C-86F4E2E7E326}" xr6:coauthVersionLast="47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Inkoop formulier" sheetId="1" r:id="rId1"/>
    <sheet name="Procesbeschrijving" sheetId="3" r:id="rId2"/>
    <sheet name="-" sheetId="2" state="hidden" r:id="rId3"/>
  </sheet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30" i="1" l="1"/>
  <c r="C30" i="1" s="1"/>
  <c r="B29" i="1"/>
  <c r="C29" i="1" s="1"/>
  <c r="B28" i="1"/>
  <c r="C28" i="1" s="1"/>
  <c r="B27" i="1"/>
  <c r="C27" i="1" s="1"/>
  <c r="B26" i="1"/>
  <c r="C26" i="1" s="1"/>
  <c r="B25" i="1"/>
  <c r="D31" i="1"/>
  <c r="E31" i="1" s="1"/>
  <c r="C31" i="1"/>
  <c r="D30" i="1"/>
  <c r="D29" i="1"/>
  <c r="D28" i="1"/>
  <c r="D27" i="1"/>
  <c r="D26" i="1"/>
  <c r="D25" i="1"/>
  <c r="F31" i="1" l="1"/>
  <c r="F26" i="1"/>
  <c r="E25" i="1"/>
  <c r="F30" i="1"/>
  <c r="F29" i="1"/>
  <c r="F28" i="1"/>
  <c r="F27" i="1"/>
  <c r="E30" i="1"/>
  <c r="E29" i="1"/>
  <c r="E28" i="1"/>
  <c r="E27" i="1"/>
  <c r="E26" i="1"/>
  <c r="C25" i="1"/>
  <c r="F25" i="1" s="1"/>
  <c r="B32" i="1"/>
  <c r="E32" i="1" l="1"/>
  <c r="E35" i="1" s="1"/>
  <c r="F32" i="1"/>
  <c r="C32" i="1"/>
  <c r="F35" i="1" l="1"/>
</calcChain>
</file>

<file path=xl/sharedStrings.xml><?xml version="1.0" encoding="utf-8"?>
<sst xmlns="http://schemas.openxmlformats.org/spreadsheetml/2006/main" count="135" uniqueCount="124">
  <si>
    <t>Inkoop formulier</t>
  </si>
  <si>
    <t>Ingevuld formulier mailen naar:</t>
  </si>
  <si>
    <t>bestelling@kngu.nl</t>
  </si>
  <si>
    <t>Factuur gegevens</t>
  </si>
  <si>
    <t>Naam club</t>
  </si>
  <si>
    <t>Verenigingsnummer KNGU</t>
  </si>
  <si>
    <t>Straat, huisnummer</t>
  </si>
  <si>
    <t>Postcode</t>
  </si>
  <si>
    <t>Plaats</t>
  </si>
  <si>
    <t>Emailadres</t>
  </si>
  <si>
    <t xml:space="preserve">Contactpersoon </t>
  </si>
  <si>
    <t>Telefoonnummer</t>
  </si>
  <si>
    <t>Afleveradres indien anders</t>
  </si>
  <si>
    <t xml:space="preserve">Naam </t>
  </si>
  <si>
    <t>Producten</t>
  </si>
  <si>
    <t>Prijs ex btw</t>
  </si>
  <si>
    <t>Prijs incl btw</t>
  </si>
  <si>
    <t>Korting</t>
  </si>
  <si>
    <t>Prijs ex btw na korting</t>
  </si>
  <si>
    <t>Prijs incl btw na korting</t>
  </si>
  <si>
    <t>selecteer optie</t>
  </si>
  <si>
    <t>Verzending pallet NL</t>
  </si>
  <si>
    <t xml:space="preserve">Totaal: </t>
  </si>
  <si>
    <t>Verzending post &lt; 30 kg (12,50 euro)</t>
  </si>
  <si>
    <t>ex btw</t>
  </si>
  <si>
    <t>incl btw</t>
  </si>
  <si>
    <t>Check voor meer info: www.airtrackfactory.com</t>
  </si>
  <si>
    <t>Korting voor de club</t>
  </si>
  <si>
    <t>Proces beschrijving</t>
  </si>
  <si>
    <t>De club vult het formulier in en stuurt deze op naar de KNGU via bestellingen@kngu.nl</t>
  </si>
  <si>
    <t>De KNGU maakt er een factuur van en stuurt deze naar de club</t>
  </si>
  <si>
    <t>De club betaalt de factuur aan de KNGU</t>
  </si>
  <si>
    <t>De KNGU plaatst de order bij AirTrack Factory</t>
  </si>
  <si>
    <t>AirTrack Factory controleert de producten en zet de bestelling klaar</t>
  </si>
  <si>
    <t>AirTrack Factory maakt een afleverafspraak met de club</t>
  </si>
  <si>
    <t>AirTrack Factory is officieel partner van de KNGU. Gymsportverenigingen profiteren van inkoopvoordeel.</t>
  </si>
  <si>
    <t>Wist je dat - AirTrack Factory producten</t>
  </si>
  <si>
    <t>ATF heeft een eigen fabriek, een ruime voorraad en een werkplaats met specialisten</t>
  </si>
  <si>
    <t>ATF biedt 5 jaar garantie op nieuwe (zelf geproduceerde) producten!</t>
  </si>
  <si>
    <t>Producent sinds 2012: AirTrack Factory is innovatief een produceert de hoogste kwaliteit AirTracks</t>
  </si>
  <si>
    <t>De producten van AirTrack Factory voldoen aan strenge Europese regelgevingen</t>
  </si>
  <si>
    <t>De producten van AirTrack Factory gaan langer mee = duurzaam</t>
  </si>
  <si>
    <t>De producten van AirTrack Factory blijven langer op de juiste luchtdruk</t>
  </si>
  <si>
    <t>Let op: deze prijslijst is een excel formule= niet veranderen</t>
  </si>
  <si>
    <t>AirFloor home P1 3x1 blauw</t>
  </si>
  <si>
    <t>AirFloor home P1 3x1 spark</t>
  </si>
  <si>
    <t>AirFloor home P1 5x1 blauw</t>
  </si>
  <si>
    <t>AirFloor home P1 5x1 spark</t>
  </si>
  <si>
    <t>AirTrack home P2 5x1.4 spark</t>
  </si>
  <si>
    <t>Training set home blauw</t>
  </si>
  <si>
    <t>Training set home spark</t>
  </si>
  <si>
    <t>AirBoard P1 60x100 cm blauw</t>
  </si>
  <si>
    <t>AirBoard P1 60x100 cm spark</t>
  </si>
  <si>
    <t>AirBlock P2 60x100 cm blauw</t>
  </si>
  <si>
    <t>AirBlock P2 60x100 cm spark</t>
  </si>
  <si>
    <t>AirBeam P1 3x0.4  blauw</t>
  </si>
  <si>
    <t>AirBeam P1 5x0.4  blauw</t>
  </si>
  <si>
    <t>AirRoll 60cm blauw</t>
  </si>
  <si>
    <t>AirRoll 75cm geel</t>
  </si>
  <si>
    <t>AirRoll 90cm rood</t>
  </si>
  <si>
    <t>AirRoll TakeOff blauw 60cm x 2m</t>
  </si>
  <si>
    <t>AirRoll TakeOff blauw 60cm x 2.8m</t>
  </si>
  <si>
    <t>AirRoll stabilizer blauw</t>
  </si>
  <si>
    <t>AirRoll stabilizer zwart</t>
  </si>
  <si>
    <t>Airspot P1 70cm</t>
  </si>
  <si>
    <t>Airspot P2 100cm</t>
  </si>
  <si>
    <t>Airspot P3 140cm</t>
  </si>
  <si>
    <t>Voetpomp</t>
  </si>
  <si>
    <t>Ov-10 blower elektrisch</t>
  </si>
  <si>
    <t>Hikoki blower elektrisch</t>
  </si>
  <si>
    <t>Trackconnect 1 meter</t>
  </si>
  <si>
    <t>Trackconnect 2 meter</t>
  </si>
  <si>
    <t>Trackconnect 2.8 meter</t>
  </si>
  <si>
    <t>AirFloor P1 3x2x0,1m</t>
  </si>
  <si>
    <t>AirFloor P1 4x2x0,1m</t>
  </si>
  <si>
    <t>AirFloor P1 6x2x0,1m</t>
  </si>
  <si>
    <t>AirFloor P1 8x2x0,1m</t>
  </si>
  <si>
    <t>AirFloor P1 10x2x0,1m</t>
  </si>
  <si>
    <t>AirFloor P1 12x2x0,1m</t>
  </si>
  <si>
    <t>AirFloor P1 14x2x0,1m</t>
  </si>
  <si>
    <t>AirTrack P2 4x2x0,2m</t>
  </si>
  <si>
    <t>AirTrack P2 6x2x0,2m</t>
  </si>
  <si>
    <t>AirTrack P2 8x2x0,2m</t>
  </si>
  <si>
    <t>AirTrack P2 10x2x0,2m</t>
  </si>
  <si>
    <t>AirTrack P2 12x2x0,2m</t>
  </si>
  <si>
    <t>AirTrack P2 15x2x0,2m</t>
  </si>
  <si>
    <t>AirTrack P3 6x2x0,3m</t>
  </si>
  <si>
    <t>AirTrack P3 6x2,8x0,3m</t>
  </si>
  <si>
    <t>AirTrack P3 8x2x0,3m</t>
  </si>
  <si>
    <t>AirTrack P3 8x2x0,3m - Takeoff</t>
  </si>
  <si>
    <t>AirTrack P3 8x2,8x0,3m</t>
  </si>
  <si>
    <t>AirTrack P3 8x2,8x0,3m - Takeoff</t>
  </si>
  <si>
    <t>AirTrack P3 10x2x0,3m</t>
  </si>
  <si>
    <t>AirTrack P3 10x2,8x0,3m</t>
  </si>
  <si>
    <t>AirTrack P3 12x2x0,3m</t>
  </si>
  <si>
    <t>AirTrack P3 12x2,8x0,3m</t>
  </si>
  <si>
    <t>AirTrack P3 15x2x0,3m</t>
  </si>
  <si>
    <t>AirTrack P3 15x2,8x0,3m</t>
  </si>
  <si>
    <t>AirBox SET 2x1.4 m</t>
  </si>
  <si>
    <t>AirBox SET 2,8x1.4 m</t>
  </si>
  <si>
    <t>AirBox SET 2x0,9 m</t>
  </si>
  <si>
    <t>AirBox SET 2,8x0,9 m</t>
  </si>
  <si>
    <t>AirBox SET XL 3x2m</t>
  </si>
  <si>
    <t>AirJump SET 4m</t>
  </si>
  <si>
    <t>AirJump SET 6m</t>
  </si>
  <si>
    <t>AirJump SET 8m</t>
  </si>
  <si>
    <t>AirIncline 40-10, 2x1m</t>
  </si>
  <si>
    <t>AirIncline 40-10, 2x2m</t>
  </si>
  <si>
    <t>AirIncline 40-10, 2x2,8m</t>
  </si>
  <si>
    <t>AirIncline 60-10, 2x2m</t>
  </si>
  <si>
    <t>AirIncline 60-10, 2x2,8m</t>
  </si>
  <si>
    <t>Airboard boost + zuignappen</t>
  </si>
  <si>
    <t>Kleuterset Nijntje beweegdiploma incl pomp</t>
  </si>
  <si>
    <t>AirBag S 4x2,5x0,7 m incl pomp</t>
  </si>
  <si>
    <t>Trolley</t>
  </si>
  <si>
    <t>Startramp P2</t>
  </si>
  <si>
    <t>Startramp P3</t>
  </si>
  <si>
    <t>Blower is inclusief!</t>
  </si>
  <si>
    <t>AirTrack P2 4x2 spark</t>
  </si>
  <si>
    <t>AirTrick P2 4x4 spark</t>
  </si>
  <si>
    <t>AirBlock P2 1x1,4 spark</t>
  </si>
  <si>
    <t>Manometer 250mbar AirTracks</t>
  </si>
  <si>
    <t xml:space="preserve">Manometer 16 mbar AirBag </t>
  </si>
  <si>
    <t>Trolley small 78x50 cm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</si>
</sst>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4" formatCode="_ &quot;€&quot;\ * #,##0.00_ ;_ &quot;€&quot;\ * \-#,##0.00_ ;_ &quot;€&quot;\ * &quot;-&quot;??_ ;_ @_ "/>
  </numFmts>
  <fonts count="20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2"/>
      <color theme="1"/>
      <name val="Century Gothic"/>
      <family val="2"/>
    </font>
    <font>
      <sz val="11"/>
      <color theme="1"/>
      <name val="Century Gothic"/>
      <family val="2"/>
    </font>
    <font>
      <u/>
      <sz val="11"/>
      <color theme="10"/>
      <name val="Century Gothic"/>
      <family val="2"/>
    </font>
    <font>
      <b/>
      <sz val="12"/>
      <color theme="1"/>
      <name val="Century Gothic"/>
      <family val="2"/>
    </font>
    <font>
      <sz val="12"/>
      <color theme="1"/>
      <name val="Century Gothic"/>
      <family val="2"/>
    </font>
    <font>
      <b/>
      <sz val="11"/>
      <color theme="1"/>
      <name val="Century Gothic"/>
      <family val="2"/>
    </font>
    <font>
      <sz val="11"/>
      <name val="Century Gothic"/>
      <family val="2"/>
    </font>
    <font>
      <b/>
      <sz val="11"/>
      <name val="Century Gothic"/>
      <family val="2"/>
    </font>
    <font>
      <b/>
      <u/>
      <sz val="11"/>
      <color rgb="FF64CCC9"/>
      <name val="Century Gothic"/>
      <family val="2"/>
    </font>
    <font>
      <sz val="9"/>
      <color theme="1"/>
      <name val="Century Gothic"/>
      <family val="2"/>
    </font>
    <font>
      <b/>
      <u/>
      <sz val="10"/>
      <color rgb="FF64CCC9"/>
      <name val="Century Gothic"/>
      <family val="2"/>
    </font>
    <font>
      <b/>
      <sz val="12"/>
      <color rgb="FFFF671F"/>
      <name val="Calibri"/>
      <family val="2"/>
      <scheme val="minor"/>
    </font>
    <font>
      <b/>
      <sz val="11"/>
      <color rgb="FF64CCC9"/>
      <name val="Century Gothic"/>
      <family val="2"/>
    </font>
    <font>
      <b/>
      <sz val="9"/>
      <color theme="1"/>
      <name val="Century Gothic"/>
      <family val="2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9E1B"/>
        <bgColor indexed="64"/>
      </patternFill>
    </fill>
    <fill>
      <patternFill patternType="solid">
        <fgColor rgb="FF64CCC9"/>
        <bgColor indexed="64"/>
      </patternFill>
    </fill>
    <fill>
      <patternFill patternType="solid">
        <fgColor rgb="FFFFC475"/>
        <bgColor indexed="64"/>
      </patternFill>
    </fill>
  </fills>
  <borders count="3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/>
    <xf numFmtId="0" fontId="5" fillId="0" borderId="0" applyNumberFormat="0" applyFill="0" applyBorder="0" applyAlignment="0" applyProtection="0"/>
  </cellStyleXfs>
  <cellXfs count="41">
    <xf numFmtId="0" fontId="0" fillId="0" borderId="0" xfId="0"/>
    <xf numFmtId="0" fontId="1" fillId="0" borderId="0" xfId="0" applyFont="1"/>
    <xf numFmtId="44" fontId="0" fillId="0" borderId="0" xfId="0" applyNumberFormat="1"/>
    <xf numFmtId="44" fontId="2" fillId="0" borderId="0" xfId="0" applyNumberFormat="1" applyFont="1" applyAlignment="1">
      <alignment horizontal="center"/>
    </xf>
    <xf numFmtId="44" fontId="3" fillId="0" borderId="0" xfId="0" applyNumberFormat="1" applyFont="1" applyAlignment="1">
      <alignment horizontal="center"/>
    </xf>
    <xf numFmtId="44" fontId="4" fillId="0" borderId="0" xfId="0" applyNumberFormat="1" applyFont="1"/>
    <xf numFmtId="0" fontId="7" fillId="0" borderId="0" xfId="0" applyFont="1"/>
    <xf numFmtId="44" fontId="7" fillId="0" borderId="0" xfId="0" applyNumberFormat="1" applyFont="1"/>
    <xf numFmtId="0" fontId="8" fillId="0" borderId="0" xfId="1" applyFont="1"/>
    <xf numFmtId="0" fontId="9" fillId="0" borderId="0" xfId="0" applyFont="1"/>
    <xf numFmtId="0" fontId="8" fillId="0" borderId="0" xfId="1" applyFont="1" applyAlignment="1">
      <alignment horizontal="center"/>
    </xf>
    <xf numFmtId="0" fontId="7" fillId="0" borderId="0" xfId="0" applyFont="1" applyAlignment="1">
      <alignment horizontal="center"/>
    </xf>
    <xf numFmtId="0" fontId="10" fillId="0" borderId="0" xfId="0" applyFont="1"/>
    <xf numFmtId="44" fontId="11" fillId="0" borderId="0" xfId="0" applyNumberFormat="1" applyFont="1"/>
    <xf numFmtId="9" fontId="11" fillId="0" borderId="0" xfId="0" applyNumberFormat="1" applyFont="1"/>
    <xf numFmtId="9" fontId="7" fillId="0" borderId="0" xfId="0" applyNumberFormat="1" applyFont="1"/>
    <xf numFmtId="0" fontId="7" fillId="2" borderId="0" xfId="0" applyFont="1" applyFill="1"/>
    <xf numFmtId="0" fontId="11" fillId="0" borderId="1" xfId="0" applyFont="1" applyBorder="1" applyAlignment="1">
      <alignment horizontal="right"/>
    </xf>
    <xf numFmtId="44" fontId="7" fillId="0" borderId="1" xfId="0" applyNumberFormat="1" applyFont="1" applyBorder="1"/>
    <xf numFmtId="0" fontId="7" fillId="0" borderId="0" xfId="0" applyFont="1" applyAlignment="1">
      <alignment horizontal="right"/>
    </xf>
    <xf numFmtId="44" fontId="7" fillId="0" borderId="2" xfId="0" applyNumberFormat="1" applyFont="1" applyBorder="1"/>
    <xf numFmtId="44" fontId="9" fillId="0" borderId="0" xfId="0" applyNumberFormat="1" applyFont="1"/>
    <xf numFmtId="9" fontId="7" fillId="0" borderId="0" xfId="0" applyNumberFormat="1" applyFont="1" applyAlignment="1">
      <alignment horizontal="center"/>
    </xf>
    <xf numFmtId="44" fontId="12" fillId="0" borderId="0" xfId="0" applyNumberFormat="1" applyFont="1"/>
    <xf numFmtId="0" fontId="6" fillId="0" borderId="0" xfId="0" applyFont="1" applyAlignment="1">
      <alignment horizontal="left"/>
    </xf>
    <xf numFmtId="0" fontId="6" fillId="0" borderId="0" xfId="0" applyFont="1"/>
    <xf numFmtId="0" fontId="14" fillId="0" borderId="0" xfId="1" applyFont="1"/>
    <xf numFmtId="44" fontId="11" fillId="4" borderId="1" xfId="0" applyNumberFormat="1" applyFont="1" applyFill="1" applyBorder="1"/>
    <xf numFmtId="0" fontId="7" fillId="5" borderId="0" xfId="0" applyFont="1" applyFill="1"/>
    <xf numFmtId="0" fontId="7" fillId="5" borderId="0" xfId="0" applyFont="1" applyFill="1" applyAlignment="1">
      <alignment horizontal="left"/>
    </xf>
    <xf numFmtId="44" fontId="13" fillId="3" borderId="0" xfId="0" applyNumberFormat="1" applyFont="1" applyFill="1"/>
    <xf numFmtId="0" fontId="15" fillId="0" borderId="0" xfId="0" applyFont="1"/>
    <xf numFmtId="0" fontId="16" fillId="0" borderId="0" xfId="1" applyFont="1"/>
    <xf numFmtId="44" fontId="17" fillId="0" borderId="0" xfId="0" applyNumberFormat="1" applyFont="1"/>
    <xf numFmtId="0" fontId="11" fillId="0" borderId="0" xfId="0" applyFont="1"/>
    <xf numFmtId="0" fontId="18" fillId="0" borderId="0" xfId="0" applyFont="1"/>
    <xf numFmtId="0" fontId="9" fillId="3" borderId="0" xfId="0" applyFont="1" applyFill="1"/>
    <xf numFmtId="0" fontId="11" fillId="3" borderId="0" xfId="0" applyFont="1" applyFill="1"/>
    <xf numFmtId="0" fontId="19" fillId="0" borderId="0" xfId="0" applyFont="1" applyAlignment="1">
      <alignment wrapText="1"/>
    </xf>
    <xf numFmtId="0" fontId="19" fillId="0" borderId="0" xfId="0" applyFont="1" applyAlignment="1">
      <alignment horizontal="left"/>
    </xf>
    <xf numFmtId="44" fontId="7" fillId="0" borderId="0" xfId="0" applyNumberFormat="1" applyFont="1" applyAlignment="1">
      <alignment horizontal="center"/>
    </xf>
  </cellXfs>
  <cellStyles count="2">
    <cellStyle name="Hyperlink" xfId="1" builtinId="8"/>
    <cellStyle name="Standaard" xfId="0" builtinId="0"/>
  </cellStyles>
  <dxfs count="0"/>
  <tableStyles count="0" defaultTableStyle="TableStyleMedium2" defaultPivotStyle="PivotStyleMedium9"/>
  <colors>
    <mruColors>
      <color rgb="FFFF9E1B"/>
      <color rgb="FF64CCC9"/>
      <color rgb="FFFF671F"/>
      <color rgb="FFFFC47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https://dutchgymnastics.nl" TargetMode="External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5" Type="http://schemas.openxmlformats.org/officeDocument/2006/relationships/image" Target="../media/image7.png"/><Relationship Id="rId4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2066597</xdr:colOff>
      <xdr:row>2</xdr:row>
      <xdr:rowOff>49263</xdr:rowOff>
    </xdr:from>
    <xdr:to>
      <xdr:col>4</xdr:col>
      <xdr:colOff>264336</xdr:colOff>
      <xdr:row>4</xdr:row>
      <xdr:rowOff>47624</xdr:rowOff>
    </xdr:to>
    <xdr:pic>
      <xdr:nvPicPr>
        <xdr:cNvPr id="7" name="Afbeelding 6">
          <a:extLst>
            <a:ext uri="{FF2B5EF4-FFF2-40B4-BE49-F238E27FC236}">
              <a16:creationId xmlns:a16="http://schemas.microsoft.com/office/drawing/2014/main" id="{3DA9520E-2F62-4FC8-B708-3C544CDE97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4147" y="582663"/>
          <a:ext cx="2017264" cy="417461"/>
        </a:xfrm>
        <a:prstGeom prst="rect">
          <a:avLst/>
        </a:prstGeom>
      </xdr:spPr>
    </xdr:pic>
    <xdr:clientData/>
  </xdr:twoCellAnchor>
  <xdr:twoCellAnchor editAs="oneCell">
    <xdr:from>
      <xdr:col>0</xdr:col>
      <xdr:colOff>2784416</xdr:colOff>
      <xdr:row>0</xdr:row>
      <xdr:rowOff>99060</xdr:rowOff>
    </xdr:from>
    <xdr:to>
      <xdr:col>1</xdr:col>
      <xdr:colOff>1641415</xdr:colOff>
      <xdr:row>6</xdr:row>
      <xdr:rowOff>110521</xdr:rowOff>
    </xdr:to>
    <xdr:pic>
      <xdr:nvPicPr>
        <xdr:cNvPr id="8" name="Afbeelding 7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14DA11D-AFE3-4542-A9BB-671A2E57BD2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569"/>
        <a:stretch/>
      </xdr:blipFill>
      <xdr:spPr bwMode="auto">
        <a:xfrm>
          <a:off x="2784416" y="99060"/>
          <a:ext cx="2209799" cy="12382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22</xdr:row>
      <xdr:rowOff>47625</xdr:rowOff>
    </xdr:from>
    <xdr:to>
      <xdr:col>1</xdr:col>
      <xdr:colOff>2478524</xdr:colOff>
      <xdr:row>31</xdr:row>
      <xdr:rowOff>57150</xdr:rowOff>
    </xdr:to>
    <xdr:pic>
      <xdr:nvPicPr>
        <xdr:cNvPr id="11" name="Afbeelding 10">
          <a:extLst>
            <a:ext uri="{FF2B5EF4-FFF2-40B4-BE49-F238E27FC236}">
              <a16:creationId xmlns:a16="http://schemas.microsoft.com/office/drawing/2014/main" id="{28C4487F-D612-4487-9892-2D080F08A1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" y="4248150"/>
          <a:ext cx="2935724" cy="1647825"/>
        </a:xfrm>
        <a:prstGeom prst="rect">
          <a:avLst/>
        </a:prstGeom>
      </xdr:spPr>
    </xdr:pic>
    <xdr:clientData/>
  </xdr:twoCellAnchor>
  <xdr:twoCellAnchor editAs="oneCell">
    <xdr:from>
      <xdr:col>1</xdr:col>
      <xdr:colOff>2543175</xdr:colOff>
      <xdr:row>21</xdr:row>
      <xdr:rowOff>190262</xdr:rowOff>
    </xdr:from>
    <xdr:to>
      <xdr:col>1</xdr:col>
      <xdr:colOff>5505833</xdr:colOff>
      <xdr:row>31</xdr:row>
      <xdr:rowOff>28576</xdr:rowOff>
    </xdr:to>
    <xdr:pic>
      <xdr:nvPicPr>
        <xdr:cNvPr id="13" name="Afbeelding 12">
          <a:extLst>
            <a:ext uri="{FF2B5EF4-FFF2-40B4-BE49-F238E27FC236}">
              <a16:creationId xmlns:a16="http://schemas.microsoft.com/office/drawing/2014/main" id="{28ABAA3E-61E0-4333-A8B4-B44EB2173B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67050" y="4771787"/>
          <a:ext cx="2962658" cy="1667114"/>
        </a:xfrm>
        <a:prstGeom prst="rect">
          <a:avLst/>
        </a:prstGeom>
      </xdr:spPr>
    </xdr:pic>
    <xdr:clientData/>
  </xdr:twoCellAnchor>
  <xdr:twoCellAnchor editAs="oneCell">
    <xdr:from>
      <xdr:col>1</xdr:col>
      <xdr:colOff>5591175</xdr:colOff>
      <xdr:row>22</xdr:row>
      <xdr:rowOff>17045</xdr:rowOff>
    </xdr:from>
    <xdr:to>
      <xdr:col>5</xdr:col>
      <xdr:colOff>215265</xdr:colOff>
      <xdr:row>31</xdr:row>
      <xdr:rowOff>52089</xdr:rowOff>
    </xdr:to>
    <xdr:pic>
      <xdr:nvPicPr>
        <xdr:cNvPr id="15" name="Afbeelding 14">
          <a:extLst>
            <a:ext uri="{FF2B5EF4-FFF2-40B4-BE49-F238E27FC236}">
              <a16:creationId xmlns:a16="http://schemas.microsoft.com/office/drawing/2014/main" id="{7597732D-A21E-4C7E-BBF1-2309029CB9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15050" y="4217570"/>
          <a:ext cx="2971800" cy="1673344"/>
        </a:xfrm>
        <a:prstGeom prst="rect">
          <a:avLst/>
        </a:prstGeom>
      </xdr:spPr>
    </xdr:pic>
    <xdr:clientData/>
  </xdr:twoCellAnchor>
  <xdr:twoCellAnchor editAs="oneCell">
    <xdr:from>
      <xdr:col>5</xdr:col>
      <xdr:colOff>336923</xdr:colOff>
      <xdr:row>21</xdr:row>
      <xdr:rowOff>173354</xdr:rowOff>
    </xdr:from>
    <xdr:to>
      <xdr:col>10</xdr:col>
      <xdr:colOff>248680</xdr:colOff>
      <xdr:row>31</xdr:row>
      <xdr:rowOff>26669</xdr:rowOff>
    </xdr:to>
    <xdr:pic>
      <xdr:nvPicPr>
        <xdr:cNvPr id="17" name="Afbeelding 16">
          <a:extLst>
            <a:ext uri="{FF2B5EF4-FFF2-40B4-BE49-F238E27FC236}">
              <a16:creationId xmlns:a16="http://schemas.microsoft.com/office/drawing/2014/main" id="{41DFEAD1-BC65-4491-9D85-51CAF83A5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9963" y="3869054"/>
          <a:ext cx="2959757" cy="1605915"/>
        </a:xfrm>
        <a:prstGeom prst="rect">
          <a:avLst/>
        </a:prstGeom>
      </xdr:spPr>
    </xdr:pic>
    <xdr:clientData/>
  </xdr:twoCellAnchor>
  <xdr:twoCellAnchor editAs="oneCell">
    <xdr:from>
      <xdr:col>10</xdr:col>
      <xdr:colOff>357341</xdr:colOff>
      <xdr:row>21</xdr:row>
      <xdr:rowOff>161731</xdr:rowOff>
    </xdr:from>
    <xdr:to>
      <xdr:col>15</xdr:col>
      <xdr:colOff>344557</xdr:colOff>
      <xdr:row>31</xdr:row>
      <xdr:rowOff>46384</xdr:rowOff>
    </xdr:to>
    <xdr:pic>
      <xdr:nvPicPr>
        <xdr:cNvPr id="19" name="Afbeelding 18">
          <a:extLst>
            <a:ext uri="{FF2B5EF4-FFF2-40B4-BE49-F238E27FC236}">
              <a16:creationId xmlns:a16="http://schemas.microsoft.com/office/drawing/2014/main" id="{86E1ECB5-D181-4C5B-B31A-897C35E993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89706" y="3799453"/>
          <a:ext cx="3035216" cy="160743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Kantoorth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://www.airtrackfactory.com/" TargetMode="External"/><Relationship Id="rId1" Type="http://schemas.openxmlformats.org/officeDocument/2006/relationships/hyperlink" Target="mailto:bestelling@kngu.nl" TargetMode="External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G36"/>
  <sheetViews>
    <sheetView tabSelected="1" zoomScaleNormal="100" workbookViewId="0">
      <selection activeCell="B39" sqref="B39"/>
    </sheetView>
  </sheetViews>
  <sheetFormatPr defaultColWidth="8.77734375" defaultRowHeight="13.8" x14ac:dyDescent="0.25"/>
  <cols>
    <col min="1" max="1" width="48.77734375" style="6" customWidth="1"/>
    <col min="2" max="2" width="31" style="6" customWidth="1"/>
    <col min="3" max="3" width="14.5546875" style="6" customWidth="1"/>
    <col min="4" max="4" width="11.77734375" style="6" customWidth="1"/>
    <col min="5" max="5" width="20.77734375" style="6" bestFit="1" customWidth="1"/>
    <col min="6" max="6" width="21.5546875" style="6" customWidth="1"/>
    <col min="7" max="7" width="23" style="7" customWidth="1"/>
    <col min="8" max="16384" width="8.77734375" style="6"/>
  </cols>
  <sheetData>
    <row r="1" spans="1:7" ht="27.6" x14ac:dyDescent="0.45">
      <c r="A1" s="25" t="s">
        <v>0</v>
      </c>
      <c r="B1" s="25"/>
    </row>
    <row r="2" spans="1:7" ht="13.95" customHeight="1" x14ac:dyDescent="0.45">
      <c r="A2" s="24"/>
      <c r="B2" s="24"/>
    </row>
    <row r="3" spans="1:7" x14ac:dyDescent="0.25">
      <c r="A3" s="6" t="s">
        <v>1</v>
      </c>
    </row>
    <row r="4" spans="1:7" x14ac:dyDescent="0.25">
      <c r="A4" s="26" t="s">
        <v>2</v>
      </c>
    </row>
    <row r="5" spans="1:7" x14ac:dyDescent="0.25">
      <c r="A5" s="26"/>
    </row>
    <row r="7" spans="1:7" ht="15" x14ac:dyDescent="0.25">
      <c r="A7" s="9" t="s">
        <v>3</v>
      </c>
    </row>
    <row r="8" spans="1:7" x14ac:dyDescent="0.25">
      <c r="A8" s="6" t="s">
        <v>4</v>
      </c>
      <c r="B8" s="28"/>
      <c r="F8" s="10"/>
      <c r="G8" s="11"/>
    </row>
    <row r="9" spans="1:7" x14ac:dyDescent="0.25">
      <c r="A9" s="6" t="s">
        <v>5</v>
      </c>
      <c r="B9" s="28"/>
      <c r="F9" s="10"/>
      <c r="G9" s="11"/>
    </row>
    <row r="10" spans="1:7" x14ac:dyDescent="0.25">
      <c r="A10" s="6" t="s">
        <v>6</v>
      </c>
      <c r="B10" s="28"/>
    </row>
    <row r="11" spans="1:7" x14ac:dyDescent="0.25">
      <c r="A11" s="6" t="s">
        <v>7</v>
      </c>
      <c r="B11" s="28"/>
    </row>
    <row r="12" spans="1:7" x14ac:dyDescent="0.25">
      <c r="A12" s="6" t="s">
        <v>8</v>
      </c>
      <c r="B12" s="28"/>
    </row>
    <row r="13" spans="1:7" x14ac:dyDescent="0.25">
      <c r="A13" s="6" t="s">
        <v>9</v>
      </c>
      <c r="B13" s="28"/>
    </row>
    <row r="14" spans="1:7" x14ac:dyDescent="0.25">
      <c r="A14" s="6" t="s">
        <v>10</v>
      </c>
      <c r="B14" s="28"/>
    </row>
    <row r="15" spans="1:7" x14ac:dyDescent="0.25">
      <c r="A15" s="6" t="s">
        <v>11</v>
      </c>
      <c r="B15" s="28"/>
    </row>
    <row r="16" spans="1:7" ht="15" x14ac:dyDescent="0.25">
      <c r="A16" s="12"/>
    </row>
    <row r="17" spans="1:6" ht="15" x14ac:dyDescent="0.25">
      <c r="A17" s="9" t="s">
        <v>12</v>
      </c>
    </row>
    <row r="18" spans="1:6" x14ac:dyDescent="0.25">
      <c r="A18" s="6" t="s">
        <v>13</v>
      </c>
      <c r="B18" s="28"/>
    </row>
    <row r="19" spans="1:6" x14ac:dyDescent="0.25">
      <c r="A19" s="6" t="s">
        <v>6</v>
      </c>
      <c r="B19" s="28"/>
    </row>
    <row r="20" spans="1:6" x14ac:dyDescent="0.25">
      <c r="A20" s="6" t="s">
        <v>7</v>
      </c>
      <c r="B20" s="28"/>
    </row>
    <row r="21" spans="1:6" x14ac:dyDescent="0.25">
      <c r="A21" s="6" t="s">
        <v>8</v>
      </c>
      <c r="B21" s="28"/>
    </row>
    <row r="22" spans="1:6" x14ac:dyDescent="0.25">
      <c r="A22" s="6" t="s">
        <v>11</v>
      </c>
      <c r="B22" s="28"/>
    </row>
    <row r="24" spans="1:6" ht="15" x14ac:dyDescent="0.25">
      <c r="A24" s="9" t="s">
        <v>14</v>
      </c>
      <c r="B24" s="13" t="s">
        <v>15</v>
      </c>
      <c r="C24" s="13" t="s">
        <v>16</v>
      </c>
      <c r="D24" s="14" t="s">
        <v>17</v>
      </c>
      <c r="E24" s="14" t="s">
        <v>18</v>
      </c>
      <c r="F24" s="13" t="s">
        <v>19</v>
      </c>
    </row>
    <row r="25" spans="1:6" x14ac:dyDescent="0.25">
      <c r="A25" s="29" t="s">
        <v>112</v>
      </c>
      <c r="B25" s="7">
        <f>VLOOKUP(A25,'-'!$A$3:$B$85,2,FALSE)</f>
        <v>1575</v>
      </c>
      <c r="C25" s="7">
        <f t="shared" ref="C25:C30" si="0">SUM(B25*1.21)</f>
        <v>1905.75</v>
      </c>
      <c r="D25" s="15">
        <f>D35</f>
        <v>0.1</v>
      </c>
      <c r="E25" s="7">
        <f t="shared" ref="E25:E30" si="1">SUM(B25*(1-D25))</f>
        <v>1417.5</v>
      </c>
      <c r="F25" s="7">
        <f t="shared" ref="F25:F30" si="2">SUM(C25*(1-D25))</f>
        <v>1715.175</v>
      </c>
    </row>
    <row r="26" spans="1:6" x14ac:dyDescent="0.25">
      <c r="A26" s="29" t="s">
        <v>20</v>
      </c>
      <c r="B26" s="7">
        <f>VLOOKUP(A26,'-'!$A$3:$B$85,2,FALSE)</f>
        <v>0</v>
      </c>
      <c r="C26" s="7">
        <f t="shared" si="0"/>
        <v>0</v>
      </c>
      <c r="D26" s="15">
        <f>D35</f>
        <v>0.1</v>
      </c>
      <c r="E26" s="7">
        <f t="shared" si="1"/>
        <v>0</v>
      </c>
      <c r="F26" s="7">
        <f t="shared" si="2"/>
        <v>0</v>
      </c>
    </row>
    <row r="27" spans="1:6" x14ac:dyDescent="0.25">
      <c r="A27" s="29" t="s">
        <v>20</v>
      </c>
      <c r="B27" s="7">
        <f>VLOOKUP(A27,'-'!$A$3:$B$85,2,FALSE)</f>
        <v>0</v>
      </c>
      <c r="C27" s="7">
        <f t="shared" si="0"/>
        <v>0</v>
      </c>
      <c r="D27" s="15">
        <f>D35</f>
        <v>0.1</v>
      </c>
      <c r="E27" s="7">
        <f t="shared" si="1"/>
        <v>0</v>
      </c>
      <c r="F27" s="7">
        <f t="shared" si="2"/>
        <v>0</v>
      </c>
    </row>
    <row r="28" spans="1:6" x14ac:dyDescent="0.25">
      <c r="A28" s="29" t="s">
        <v>20</v>
      </c>
      <c r="B28" s="7">
        <f>VLOOKUP(A28,'-'!$A$3:$B$85,2,FALSE)</f>
        <v>0</v>
      </c>
      <c r="C28" s="7">
        <f t="shared" si="0"/>
        <v>0</v>
      </c>
      <c r="D28" s="15">
        <f>D35</f>
        <v>0.1</v>
      </c>
      <c r="E28" s="7">
        <f t="shared" si="1"/>
        <v>0</v>
      </c>
      <c r="F28" s="7">
        <f t="shared" si="2"/>
        <v>0</v>
      </c>
    </row>
    <row r="29" spans="1:6" x14ac:dyDescent="0.25">
      <c r="A29" s="29" t="s">
        <v>20</v>
      </c>
      <c r="B29" s="7">
        <f>VLOOKUP(A29,'-'!$A$3:$B$85,2,FALSE)</f>
        <v>0</v>
      </c>
      <c r="C29" s="7">
        <f t="shared" si="0"/>
        <v>0</v>
      </c>
      <c r="D29" s="15">
        <f>D35</f>
        <v>0.1</v>
      </c>
      <c r="E29" s="7">
        <f t="shared" si="1"/>
        <v>0</v>
      </c>
      <c r="F29" s="7">
        <f t="shared" si="2"/>
        <v>0</v>
      </c>
    </row>
    <row r="30" spans="1:6" x14ac:dyDescent="0.25">
      <c r="A30" s="29" t="s">
        <v>20</v>
      </c>
      <c r="B30" s="7">
        <f>VLOOKUP(A30,'-'!$A$3:$B$85,2,FALSE)</f>
        <v>0</v>
      </c>
      <c r="C30" s="7">
        <f t="shared" si="0"/>
        <v>0</v>
      </c>
      <c r="D30" s="15">
        <f>D35</f>
        <v>0.1</v>
      </c>
      <c r="E30" s="7">
        <f t="shared" si="1"/>
        <v>0</v>
      </c>
      <c r="F30" s="7">
        <f t="shared" si="2"/>
        <v>0</v>
      </c>
    </row>
    <row r="31" spans="1:6" x14ac:dyDescent="0.25">
      <c r="A31" s="16" t="s">
        <v>21</v>
      </c>
      <c r="B31" s="7">
        <v>60</v>
      </c>
      <c r="C31" s="7">
        <f t="shared" ref="C31" si="3">SUM(B31*1.21)</f>
        <v>72.599999999999994</v>
      </c>
      <c r="D31" s="15">
        <f>D36</f>
        <v>0</v>
      </c>
      <c r="E31" s="7">
        <f t="shared" ref="E31" si="4">SUM(B31*(1-D31))</f>
        <v>60</v>
      </c>
      <c r="F31" s="7">
        <f t="shared" ref="F31" si="5">SUM(C31*(1-D31))</f>
        <v>72.599999999999994</v>
      </c>
    </row>
    <row r="32" spans="1:6" x14ac:dyDescent="0.25">
      <c r="A32" s="17" t="s">
        <v>22</v>
      </c>
      <c r="B32" s="18">
        <f>SUM(B25:B30)</f>
        <v>1575</v>
      </c>
      <c r="C32" s="18">
        <f>SUM(C25:C30)</f>
        <v>1905.75</v>
      </c>
      <c r="D32" s="18"/>
      <c r="E32" s="18">
        <f>SUM(E25:E31)</f>
        <v>1477.5</v>
      </c>
      <c r="F32" s="27">
        <f>SUM(F25:F31)</f>
        <v>1787.7749999999999</v>
      </c>
    </row>
    <row r="33" spans="1:7" ht="14.4" x14ac:dyDescent="0.3">
      <c r="A33" s="31" t="s">
        <v>23</v>
      </c>
      <c r="B33" s="7"/>
      <c r="C33" s="7"/>
      <c r="D33" s="7"/>
      <c r="E33" s="7"/>
    </row>
    <row r="34" spans="1:7" ht="15" x14ac:dyDescent="0.25">
      <c r="A34" s="39" t="s">
        <v>117</v>
      </c>
      <c r="B34" s="19"/>
      <c r="C34" s="7"/>
      <c r="D34" s="7"/>
      <c r="E34" s="20" t="s">
        <v>24</v>
      </c>
      <c r="F34" s="20" t="s">
        <v>25</v>
      </c>
      <c r="G34" s="21"/>
    </row>
    <row r="35" spans="1:7" x14ac:dyDescent="0.25">
      <c r="A35" s="32" t="s">
        <v>26</v>
      </c>
      <c r="B35" s="40" t="s">
        <v>27</v>
      </c>
      <c r="C35" s="40"/>
      <c r="D35" s="22">
        <v>0.1</v>
      </c>
      <c r="E35" s="23">
        <f>SUM(E32*D35)</f>
        <v>147.75</v>
      </c>
      <c r="F35" s="30">
        <f>SUM(E35*1.21)</f>
        <v>178.7775</v>
      </c>
    </row>
    <row r="36" spans="1:7" x14ac:dyDescent="0.25">
      <c r="A36" s="8"/>
    </row>
  </sheetData>
  <mergeCells count="1">
    <mergeCell ref="B35:C35"/>
  </mergeCells>
  <hyperlinks>
    <hyperlink ref="A4" r:id="rId1" xr:uid="{88C7DF7E-5C9E-4DE1-91E3-C17FCC4669F4}"/>
    <hyperlink ref="A35" r:id="rId2" xr:uid="{E9559CA1-FCC2-4B1C-A9A0-F30DDA005418}"/>
  </hyperlinks>
  <pageMargins left="0.7" right="0.7" top="0.75" bottom="0.75" header="0.3" footer="0.3"/>
  <pageSetup paperSize="9" orientation="portrait" r:id="rId3"/>
  <drawing r:id="rId4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B731D1FC-788B-4353-8356-DA368D6ABCB7}">
          <x14:formula1>
            <xm:f>'-'!$A$3:$A$85</xm:f>
          </x14:formula1>
          <xm:sqref>A25:A30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4D51E3-9529-4628-875E-81C886423921}">
  <dimension ref="A1:B19"/>
  <sheetViews>
    <sheetView zoomScaleNormal="100" workbookViewId="0">
      <selection activeCell="B13" sqref="B13"/>
    </sheetView>
  </sheetViews>
  <sheetFormatPr defaultColWidth="8.77734375" defaultRowHeight="13.8" x14ac:dyDescent="0.25"/>
  <cols>
    <col min="1" max="1" width="7.77734375" style="6" customWidth="1"/>
    <col min="2" max="2" width="96.77734375" style="6" customWidth="1"/>
    <col min="3" max="3" width="9.77734375" style="6" customWidth="1"/>
    <col min="4" max="16384" width="8.77734375" style="6"/>
  </cols>
  <sheetData>
    <row r="1" spans="1:2" ht="15" x14ac:dyDescent="0.25">
      <c r="A1" s="36"/>
      <c r="B1" s="37" t="s">
        <v>28</v>
      </c>
    </row>
    <row r="2" spans="1:2" x14ac:dyDescent="0.25">
      <c r="A2" s="11">
        <v>1</v>
      </c>
      <c r="B2" s="6" t="s">
        <v>29</v>
      </c>
    </row>
    <row r="3" spans="1:2" x14ac:dyDescent="0.25">
      <c r="A3" s="11">
        <v>2</v>
      </c>
      <c r="B3" s="6" t="s">
        <v>30</v>
      </c>
    </row>
    <row r="4" spans="1:2" x14ac:dyDescent="0.25">
      <c r="A4" s="11">
        <v>3</v>
      </c>
      <c r="B4" s="6" t="s">
        <v>31</v>
      </c>
    </row>
    <row r="5" spans="1:2" x14ac:dyDescent="0.25">
      <c r="A5" s="11">
        <v>4</v>
      </c>
      <c r="B5" s="6" t="s">
        <v>32</v>
      </c>
    </row>
    <row r="6" spans="1:2" x14ac:dyDescent="0.25">
      <c r="A6" s="11">
        <v>5</v>
      </c>
      <c r="B6" s="6" t="s">
        <v>33</v>
      </c>
    </row>
    <row r="7" spans="1:2" x14ac:dyDescent="0.25">
      <c r="A7" s="11">
        <v>6</v>
      </c>
      <c r="B7" s="6" t="s">
        <v>34</v>
      </c>
    </row>
    <row r="9" spans="1:2" x14ac:dyDescent="0.25">
      <c r="B9" s="34"/>
    </row>
    <row r="10" spans="1:2" x14ac:dyDescent="0.25">
      <c r="B10" s="38" t="s">
        <v>35</v>
      </c>
    </row>
    <row r="13" spans="1:2" x14ac:dyDescent="0.25">
      <c r="B13" s="35" t="s">
        <v>36</v>
      </c>
    </row>
    <row r="14" spans="1:2" x14ac:dyDescent="0.25">
      <c r="B14" s="6" t="s">
        <v>37</v>
      </c>
    </row>
    <row r="15" spans="1:2" x14ac:dyDescent="0.25">
      <c r="B15" s="6" t="s">
        <v>38</v>
      </c>
    </row>
    <row r="16" spans="1:2" x14ac:dyDescent="0.25">
      <c r="B16" s="6" t="s">
        <v>39</v>
      </c>
    </row>
    <row r="17" spans="2:2" x14ac:dyDescent="0.25">
      <c r="B17" s="6" t="s">
        <v>40</v>
      </c>
    </row>
    <row r="18" spans="2:2" x14ac:dyDescent="0.25">
      <c r="B18" s="6" t="s">
        <v>41</v>
      </c>
    </row>
    <row r="19" spans="2:2" x14ac:dyDescent="0.25">
      <c r="B19" s="6" t="s">
        <v>42</v>
      </c>
    </row>
  </sheetData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0034D3-992D-466E-8190-B8187B1701A0}">
  <dimension ref="A1:G82"/>
  <sheetViews>
    <sheetView workbookViewId="0">
      <selection activeCell="A83" sqref="A83"/>
    </sheetView>
  </sheetViews>
  <sheetFormatPr defaultRowHeight="14.4" x14ac:dyDescent="0.3"/>
  <cols>
    <col min="1" max="1" width="43.77734375" customWidth="1"/>
    <col min="2" max="2" width="12" style="2" customWidth="1"/>
  </cols>
  <sheetData>
    <row r="1" spans="1:7" ht="15.6" x14ac:dyDescent="0.3">
      <c r="A1" s="33" t="s">
        <v>43</v>
      </c>
      <c r="B1" s="5"/>
      <c r="C1" s="5"/>
      <c r="D1" s="5"/>
      <c r="E1" s="5"/>
      <c r="F1" s="5"/>
      <c r="G1" s="5"/>
    </row>
    <row r="2" spans="1:7" x14ac:dyDescent="0.3">
      <c r="A2" s="1" t="s">
        <v>14</v>
      </c>
      <c r="B2" s="3"/>
      <c r="C2" s="3"/>
      <c r="D2" s="3"/>
      <c r="E2" s="3"/>
      <c r="F2" s="3"/>
      <c r="G2" s="3"/>
    </row>
    <row r="3" spans="1:7" x14ac:dyDescent="0.3">
      <c r="A3" t="s">
        <v>20</v>
      </c>
      <c r="B3" s="4">
        <v>0</v>
      </c>
      <c r="C3" s="3"/>
      <c r="D3" s="3"/>
      <c r="E3" s="3"/>
      <c r="F3" s="3"/>
      <c r="G3" s="3"/>
    </row>
    <row r="4" spans="1:7" x14ac:dyDescent="0.3">
      <c r="A4" t="s">
        <v>44</v>
      </c>
      <c r="B4" s="2">
        <v>326.62</v>
      </c>
    </row>
    <row r="5" spans="1:7" x14ac:dyDescent="0.3">
      <c r="A5" t="s">
        <v>45</v>
      </c>
      <c r="B5" s="2">
        <v>326.62</v>
      </c>
    </row>
    <row r="6" spans="1:7" x14ac:dyDescent="0.3">
      <c r="A6" t="s">
        <v>46</v>
      </c>
      <c r="B6" s="2">
        <v>544.04999999999995</v>
      </c>
    </row>
    <row r="7" spans="1:7" x14ac:dyDescent="0.3">
      <c r="A7" t="s">
        <v>47</v>
      </c>
      <c r="B7" s="2">
        <v>544.04999999999995</v>
      </c>
    </row>
    <row r="8" spans="1:7" x14ac:dyDescent="0.3">
      <c r="A8" t="s">
        <v>48</v>
      </c>
      <c r="B8" s="2">
        <v>995</v>
      </c>
    </row>
    <row r="9" spans="1:7" x14ac:dyDescent="0.3">
      <c r="A9" t="s">
        <v>118</v>
      </c>
      <c r="B9" s="2">
        <v>1096</v>
      </c>
    </row>
    <row r="10" spans="1:7" x14ac:dyDescent="0.3">
      <c r="A10" t="s">
        <v>119</v>
      </c>
      <c r="B10" s="2">
        <v>2192</v>
      </c>
    </row>
    <row r="11" spans="1:7" x14ac:dyDescent="0.3">
      <c r="A11" t="s">
        <v>49</v>
      </c>
      <c r="B11" s="2">
        <v>639.86</v>
      </c>
    </row>
    <row r="12" spans="1:7" x14ac:dyDescent="0.3">
      <c r="A12" t="s">
        <v>50</v>
      </c>
      <c r="B12" s="2">
        <v>639.86</v>
      </c>
    </row>
    <row r="13" spans="1:7" x14ac:dyDescent="0.3">
      <c r="A13" t="s">
        <v>51</v>
      </c>
      <c r="B13" s="2">
        <v>145.44999999999999</v>
      </c>
    </row>
    <row r="14" spans="1:7" x14ac:dyDescent="0.3">
      <c r="A14" t="s">
        <v>52</v>
      </c>
      <c r="B14" s="2">
        <v>145.44999999999999</v>
      </c>
    </row>
    <row r="15" spans="1:7" x14ac:dyDescent="0.3">
      <c r="A15" t="s">
        <v>53</v>
      </c>
      <c r="B15" s="2">
        <v>167.79</v>
      </c>
    </row>
    <row r="16" spans="1:7" x14ac:dyDescent="0.3">
      <c r="A16" t="s">
        <v>54</v>
      </c>
      <c r="B16" s="2">
        <v>167.79</v>
      </c>
    </row>
    <row r="17" spans="1:2" x14ac:dyDescent="0.3">
      <c r="A17" t="s">
        <v>120</v>
      </c>
      <c r="B17" s="2">
        <v>345</v>
      </c>
    </row>
    <row r="18" spans="1:2" x14ac:dyDescent="0.3">
      <c r="A18" t="s">
        <v>55</v>
      </c>
      <c r="B18" s="2">
        <v>233</v>
      </c>
    </row>
    <row r="19" spans="1:2" x14ac:dyDescent="0.3">
      <c r="A19" t="s">
        <v>56</v>
      </c>
      <c r="B19" s="2">
        <v>335</v>
      </c>
    </row>
    <row r="20" spans="1:2" x14ac:dyDescent="0.3">
      <c r="A20" t="s">
        <v>57</v>
      </c>
      <c r="B20" s="2">
        <v>179</v>
      </c>
    </row>
    <row r="21" spans="1:2" x14ac:dyDescent="0.3">
      <c r="A21" t="s">
        <v>58</v>
      </c>
      <c r="B21" s="2">
        <v>209</v>
      </c>
    </row>
    <row r="22" spans="1:2" x14ac:dyDescent="0.3">
      <c r="A22" t="s">
        <v>59</v>
      </c>
      <c r="B22" s="2">
        <v>239</v>
      </c>
    </row>
    <row r="23" spans="1:2" x14ac:dyDescent="0.3">
      <c r="A23" t="s">
        <v>60</v>
      </c>
      <c r="B23" s="2">
        <v>269</v>
      </c>
    </row>
    <row r="24" spans="1:2" x14ac:dyDescent="0.3">
      <c r="A24" t="s">
        <v>61</v>
      </c>
      <c r="B24" s="2">
        <v>299</v>
      </c>
    </row>
    <row r="25" spans="1:2" x14ac:dyDescent="0.3">
      <c r="A25" t="s">
        <v>62</v>
      </c>
      <c r="B25" s="2">
        <v>104</v>
      </c>
    </row>
    <row r="26" spans="1:2" x14ac:dyDescent="0.3">
      <c r="A26" t="s">
        <v>63</v>
      </c>
      <c r="B26" s="2">
        <v>104</v>
      </c>
    </row>
    <row r="27" spans="1:2" x14ac:dyDescent="0.3">
      <c r="A27" t="s">
        <v>64</v>
      </c>
      <c r="B27" s="2">
        <v>157</v>
      </c>
    </row>
    <row r="28" spans="1:2" x14ac:dyDescent="0.3">
      <c r="A28" t="s">
        <v>65</v>
      </c>
      <c r="B28" s="2">
        <v>230</v>
      </c>
    </row>
    <row r="29" spans="1:2" x14ac:dyDescent="0.3">
      <c r="A29" t="s">
        <v>66</v>
      </c>
      <c r="B29" s="2">
        <v>356</v>
      </c>
    </row>
    <row r="30" spans="1:2" x14ac:dyDescent="0.3">
      <c r="A30" t="s">
        <v>67</v>
      </c>
      <c r="B30" s="2">
        <v>31</v>
      </c>
    </row>
    <row r="31" spans="1:2" x14ac:dyDescent="0.3">
      <c r="A31" t="s">
        <v>68</v>
      </c>
      <c r="B31" s="2">
        <v>104</v>
      </c>
    </row>
    <row r="32" spans="1:2" x14ac:dyDescent="0.3">
      <c r="A32" t="s">
        <v>69</v>
      </c>
      <c r="B32" s="2">
        <v>209</v>
      </c>
    </row>
    <row r="33" spans="1:2" x14ac:dyDescent="0.3">
      <c r="A33" t="s">
        <v>121</v>
      </c>
      <c r="B33" s="2">
        <v>73</v>
      </c>
    </row>
    <row r="34" spans="1:2" x14ac:dyDescent="0.3">
      <c r="A34" t="s">
        <v>122</v>
      </c>
      <c r="B34" s="2">
        <v>73</v>
      </c>
    </row>
    <row r="35" spans="1:2" x14ac:dyDescent="0.3">
      <c r="A35" t="s">
        <v>70</v>
      </c>
      <c r="B35" s="2">
        <v>57</v>
      </c>
    </row>
    <row r="36" spans="1:2" x14ac:dyDescent="0.3">
      <c r="A36" t="s">
        <v>71</v>
      </c>
      <c r="B36" s="2">
        <v>124</v>
      </c>
    </row>
    <row r="37" spans="1:2" x14ac:dyDescent="0.3">
      <c r="A37" t="s">
        <v>72</v>
      </c>
      <c r="B37" s="2">
        <v>154</v>
      </c>
    </row>
    <row r="38" spans="1:2" x14ac:dyDescent="0.3">
      <c r="A38" t="s">
        <v>73</v>
      </c>
      <c r="B38" s="2">
        <v>782</v>
      </c>
    </row>
    <row r="39" spans="1:2" x14ac:dyDescent="0.3">
      <c r="A39" t="s">
        <v>74</v>
      </c>
      <c r="B39" s="2">
        <v>1042</v>
      </c>
    </row>
    <row r="40" spans="1:2" x14ac:dyDescent="0.3">
      <c r="A40" t="s">
        <v>75</v>
      </c>
      <c r="B40" s="2">
        <v>1563</v>
      </c>
    </row>
    <row r="41" spans="1:2" x14ac:dyDescent="0.3">
      <c r="A41" t="s">
        <v>76</v>
      </c>
      <c r="B41" s="2">
        <v>2084</v>
      </c>
    </row>
    <row r="42" spans="1:2" x14ac:dyDescent="0.3">
      <c r="A42" t="s">
        <v>77</v>
      </c>
      <c r="B42" s="2">
        <v>2436</v>
      </c>
    </row>
    <row r="43" spans="1:2" x14ac:dyDescent="0.3">
      <c r="A43" t="s">
        <v>78</v>
      </c>
      <c r="B43" s="2">
        <v>2924</v>
      </c>
    </row>
    <row r="44" spans="1:2" x14ac:dyDescent="0.3">
      <c r="A44" t="s">
        <v>79</v>
      </c>
      <c r="B44" s="2">
        <v>3411</v>
      </c>
    </row>
    <row r="45" spans="1:2" x14ac:dyDescent="0.3">
      <c r="A45" t="s">
        <v>80</v>
      </c>
      <c r="B45" s="2">
        <v>1143</v>
      </c>
    </row>
    <row r="46" spans="1:2" x14ac:dyDescent="0.3">
      <c r="A46" t="s">
        <v>81</v>
      </c>
      <c r="B46" s="2">
        <v>1714</v>
      </c>
    </row>
    <row r="47" spans="1:2" x14ac:dyDescent="0.3">
      <c r="A47" t="s">
        <v>82</v>
      </c>
      <c r="B47" s="2">
        <v>2285</v>
      </c>
    </row>
    <row r="48" spans="1:2" x14ac:dyDescent="0.3">
      <c r="A48" t="s">
        <v>83</v>
      </c>
      <c r="B48" s="2">
        <v>2730</v>
      </c>
    </row>
    <row r="49" spans="1:2" x14ac:dyDescent="0.3">
      <c r="A49" t="s">
        <v>84</v>
      </c>
      <c r="B49" s="2">
        <v>3276</v>
      </c>
    </row>
    <row r="50" spans="1:2" x14ac:dyDescent="0.3">
      <c r="A50" t="s">
        <v>85</v>
      </c>
      <c r="B50" s="2">
        <v>4095</v>
      </c>
    </row>
    <row r="51" spans="1:2" x14ac:dyDescent="0.3">
      <c r="A51" t="s">
        <v>86</v>
      </c>
      <c r="B51" s="2">
        <v>1890</v>
      </c>
    </row>
    <row r="52" spans="1:2" x14ac:dyDescent="0.3">
      <c r="A52" t="s">
        <v>87</v>
      </c>
      <c r="B52" s="2">
        <v>2435</v>
      </c>
    </row>
    <row r="53" spans="1:2" x14ac:dyDescent="0.3">
      <c r="A53" t="s">
        <v>88</v>
      </c>
      <c r="B53" s="2">
        <v>2520</v>
      </c>
    </row>
    <row r="54" spans="1:2" x14ac:dyDescent="0.3">
      <c r="A54" t="s">
        <v>89</v>
      </c>
      <c r="B54" s="2">
        <v>2678</v>
      </c>
    </row>
    <row r="55" spans="1:2" x14ac:dyDescent="0.3">
      <c r="A55" t="s">
        <v>90</v>
      </c>
      <c r="B55" s="2">
        <v>3199</v>
      </c>
    </row>
    <row r="56" spans="1:2" x14ac:dyDescent="0.3">
      <c r="A56" t="s">
        <v>91</v>
      </c>
      <c r="B56" s="2">
        <v>3356</v>
      </c>
    </row>
    <row r="57" spans="1:2" x14ac:dyDescent="0.3">
      <c r="A57" t="s">
        <v>92</v>
      </c>
      <c r="B57" s="2">
        <v>3150</v>
      </c>
    </row>
    <row r="58" spans="1:2" x14ac:dyDescent="0.3">
      <c r="A58" t="s">
        <v>93</v>
      </c>
      <c r="B58" s="2">
        <v>3940</v>
      </c>
    </row>
    <row r="59" spans="1:2" x14ac:dyDescent="0.3">
      <c r="A59" t="s">
        <v>94</v>
      </c>
      <c r="B59" s="2">
        <v>3780</v>
      </c>
    </row>
    <row r="60" spans="1:2" x14ac:dyDescent="0.3">
      <c r="A60" t="s">
        <v>95</v>
      </c>
      <c r="B60" s="2">
        <v>4657</v>
      </c>
    </row>
    <row r="61" spans="1:2" x14ac:dyDescent="0.3">
      <c r="A61" t="s">
        <v>96</v>
      </c>
      <c r="B61" s="2">
        <v>4725</v>
      </c>
    </row>
    <row r="62" spans="1:2" x14ac:dyDescent="0.3">
      <c r="A62" t="s">
        <v>97</v>
      </c>
      <c r="B62" s="2">
        <v>5733</v>
      </c>
    </row>
    <row r="63" spans="1:2" x14ac:dyDescent="0.3">
      <c r="A63" t="s">
        <v>98</v>
      </c>
      <c r="B63" s="2">
        <v>1764</v>
      </c>
    </row>
    <row r="64" spans="1:2" x14ac:dyDescent="0.3">
      <c r="A64" t="s">
        <v>99</v>
      </c>
      <c r="B64" s="2">
        <v>2421</v>
      </c>
    </row>
    <row r="65" spans="1:2" x14ac:dyDescent="0.3">
      <c r="A65" t="s">
        <v>100</v>
      </c>
      <c r="B65" s="2">
        <v>1273</v>
      </c>
    </row>
    <row r="66" spans="1:2" x14ac:dyDescent="0.3">
      <c r="A66" t="s">
        <v>101</v>
      </c>
      <c r="B66" s="2">
        <v>1747</v>
      </c>
    </row>
    <row r="67" spans="1:2" x14ac:dyDescent="0.3">
      <c r="A67" t="s">
        <v>102</v>
      </c>
      <c r="B67" s="2">
        <v>3119</v>
      </c>
    </row>
    <row r="68" spans="1:2" x14ac:dyDescent="0.3">
      <c r="A68" t="s">
        <v>103</v>
      </c>
      <c r="B68" s="2">
        <v>3413</v>
      </c>
    </row>
    <row r="69" spans="1:2" x14ac:dyDescent="0.3">
      <c r="A69" t="s">
        <v>104</v>
      </c>
      <c r="B69" s="2">
        <v>3938</v>
      </c>
    </row>
    <row r="70" spans="1:2" x14ac:dyDescent="0.3">
      <c r="A70" t="s">
        <v>105</v>
      </c>
      <c r="B70" s="2">
        <v>4463</v>
      </c>
    </row>
    <row r="71" spans="1:2" x14ac:dyDescent="0.3">
      <c r="A71" t="s">
        <v>106</v>
      </c>
      <c r="B71" s="2">
        <v>520</v>
      </c>
    </row>
    <row r="72" spans="1:2" x14ac:dyDescent="0.3">
      <c r="A72" t="s">
        <v>107</v>
      </c>
      <c r="B72" s="2">
        <v>867</v>
      </c>
    </row>
    <row r="73" spans="1:2" x14ac:dyDescent="0.3">
      <c r="A73" t="s">
        <v>108</v>
      </c>
      <c r="B73" s="2">
        <v>972</v>
      </c>
    </row>
    <row r="74" spans="1:2" x14ac:dyDescent="0.3">
      <c r="A74" t="s">
        <v>109</v>
      </c>
      <c r="B74" s="2">
        <v>919</v>
      </c>
    </row>
    <row r="75" spans="1:2" x14ac:dyDescent="0.3">
      <c r="A75" t="s">
        <v>110</v>
      </c>
      <c r="B75" s="2">
        <v>1024</v>
      </c>
    </row>
    <row r="76" spans="1:2" x14ac:dyDescent="0.3">
      <c r="A76" t="s">
        <v>111</v>
      </c>
      <c r="B76" s="2">
        <v>452</v>
      </c>
    </row>
    <row r="77" spans="1:2" x14ac:dyDescent="0.3">
      <c r="A77" t="s">
        <v>112</v>
      </c>
      <c r="B77" s="2">
        <v>1575</v>
      </c>
    </row>
    <row r="78" spans="1:2" x14ac:dyDescent="0.3">
      <c r="A78" t="s">
        <v>113</v>
      </c>
      <c r="B78" s="2">
        <v>3465</v>
      </c>
    </row>
    <row r="79" spans="1:2" x14ac:dyDescent="0.3">
      <c r="A79" t="s">
        <v>114</v>
      </c>
      <c r="B79" s="2">
        <v>357</v>
      </c>
    </row>
    <row r="80" spans="1:2" x14ac:dyDescent="0.3">
      <c r="A80" t="s">
        <v>123</v>
      </c>
      <c r="B80" s="2">
        <v>99</v>
      </c>
    </row>
    <row r="81" spans="1:2" x14ac:dyDescent="0.3">
      <c r="A81" t="s">
        <v>115</v>
      </c>
      <c r="B81" s="2">
        <v>503</v>
      </c>
    </row>
    <row r="82" spans="1:2" x14ac:dyDescent="0.3">
      <c r="A82" t="s">
        <v>116</v>
      </c>
      <c r="B82" s="2">
        <v>524</v>
      </c>
    </row>
  </sheetData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2FA226DEE3971429D970FD973369CB2" ma:contentTypeVersion="12" ma:contentTypeDescription="Een nieuw document maken." ma:contentTypeScope="" ma:versionID="b1f82873197d0fb72e172b1ffe65388c">
  <xsd:schema xmlns:xsd="http://www.w3.org/2001/XMLSchema" xmlns:xs="http://www.w3.org/2001/XMLSchema" xmlns:p="http://schemas.microsoft.com/office/2006/metadata/properties" xmlns:ns2="26e22fd4-560c-447e-9140-1e410cfb94f3" xmlns:ns3="391e2908-dc29-4cbd-93dc-e0d05fea697a" targetNamespace="http://schemas.microsoft.com/office/2006/metadata/properties" ma:root="true" ma:fieldsID="1d22ae97fbe4f43f697bb2e8fe84957a" ns2:_="" ns3:_="">
    <xsd:import namespace="26e22fd4-560c-447e-9140-1e410cfb94f3"/>
    <xsd:import namespace="391e2908-dc29-4cbd-93dc-e0d05fea697a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OCR" minOccurs="0"/>
                <xsd:element ref="ns2:MediaServiceLocation" minOccurs="0"/>
                <xsd:element ref="ns3:SharedWithUsers" minOccurs="0"/>
                <xsd:element ref="ns3:SharedWithDetails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6e22fd4-560c-447e-9140-1e410cfb94f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3" nillable="true" ma:displayName="Location" ma:internalName="MediaServiceLocation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91e2908-dc29-4cbd-93dc-e0d05fea697a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Gedeeld met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Gedeeld met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oudstype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879FDCD9-DC63-4CA2-84D1-EF9709A0DA5F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9D67A27C-DB64-4D90-BE4F-87C4C54C896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6e22fd4-560c-447e-9140-1e410cfb94f3"/>
    <ds:schemaRef ds:uri="391e2908-dc29-4cbd-93dc-e0d05fea697a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04F9C8D1-AA5B-46EE-A262-37321F0B30B6}">
  <ds:schemaRefs>
    <ds:schemaRef ds:uri="http://schemas.openxmlformats.org/package/2006/metadata/core-properties"/>
    <ds:schemaRef ds:uri="http://www.w3.org/XML/1998/namespace"/>
    <ds:schemaRef ds:uri="http://purl.org/dc/dcmitype/"/>
    <ds:schemaRef ds:uri="http://schemas.microsoft.com/office/2006/documentManagement/types"/>
    <ds:schemaRef ds:uri="26e22fd4-560c-447e-9140-1e410cfb94f3"/>
    <ds:schemaRef ds:uri="http://purl.org/dc/terms/"/>
    <ds:schemaRef ds:uri="http://purl.org/dc/elements/1.1/"/>
    <ds:schemaRef ds:uri="http://schemas.microsoft.com/office/infopath/2007/PartnerControls"/>
    <ds:schemaRef ds:uri="391e2908-dc29-4cbd-93dc-e0d05fea697a"/>
    <ds:schemaRef ds:uri="http://schemas.microsoft.com/office/2006/metadata/propertie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3</vt:i4>
      </vt:variant>
    </vt:vector>
  </HeadingPairs>
  <TitlesOfParts>
    <vt:vector size="3" baseType="lpstr">
      <vt:lpstr>Inkoop formulier</vt:lpstr>
      <vt:lpstr>Procesbeschrijving</vt:lpstr>
      <vt:lpstr>-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revision/>
  <dcterms:created xsi:type="dcterms:W3CDTF">2006-09-16T00:00:00Z</dcterms:created>
  <dcterms:modified xsi:type="dcterms:W3CDTF">2022-09-13T09:10:32Z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0x010100F2FA226DEE3971429D970FD973369CB2</vt:lpwstr>
  </property>
</Properties>
</file>